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G342" i="1" l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I221" i="1" s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F197" i="1"/>
  <c r="B174" i="1"/>
  <c r="A174" i="1"/>
  <c r="L174" i="1"/>
  <c r="J174" i="1"/>
  <c r="I174" i="1"/>
  <c r="G174" i="1"/>
  <c r="F174" i="1"/>
  <c r="B161" i="1"/>
  <c r="A161" i="1"/>
  <c r="B149" i="1"/>
  <c r="A149" i="1"/>
  <c r="L148" i="1"/>
  <c r="J148" i="1"/>
  <c r="I148" i="1"/>
  <c r="H148" i="1"/>
  <c r="G148" i="1"/>
  <c r="G149" i="1" s="1"/>
  <c r="F148" i="1"/>
  <c r="B136" i="1"/>
  <c r="A136" i="1"/>
  <c r="I149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H53" i="1"/>
  <c r="G53" i="1"/>
  <c r="F53" i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J221" i="1" l="1"/>
  <c r="G221" i="1"/>
  <c r="H221" i="1"/>
  <c r="L197" i="1"/>
  <c r="H197" i="1"/>
  <c r="I197" i="1"/>
  <c r="G197" i="1"/>
  <c r="H149" i="1"/>
  <c r="J149" i="1"/>
  <c r="L149" i="1"/>
  <c r="L53" i="1"/>
  <c r="L29" i="1"/>
  <c r="I77" i="1"/>
  <c r="F100" i="1"/>
  <c r="L100" i="1"/>
  <c r="J77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J490" i="1"/>
  <c r="L490" i="1"/>
  <c r="I490" i="1"/>
  <c r="H490" i="1"/>
</calcChain>
</file>

<file path=xl/sharedStrings.xml><?xml version="1.0" encoding="utf-8"?>
<sst xmlns="http://schemas.openxmlformats.org/spreadsheetml/2006/main" count="354" uniqueCount="49">
  <si>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</si>
  <si>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</si>
  <si>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</si>
  <si>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</si>
  <si>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</si>
  <si>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</si>
  <si>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</si>
  <si>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</si>
  <si>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</si>
  <si>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</si>
  <si>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</si>
  <si>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</si>
  <si>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</si>
  <si>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</si>
  <si>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</si>
  <si>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</si>
  <si>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</si>
  <si>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</si>
  <si>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</si>
  <si>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</si>
  <si>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</si>
  <si>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</si>
  <si>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</si>
  <si>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</si>
  <si>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</si>
  <si>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</si>
  <si>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</si>
  <si>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</si>
  <si>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</si>
  <si>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</si>
  <si>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</si>
  <si>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</si>
  <si>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</si>
  <si>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</si>
  <si>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</si>
  <si>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</si>
  <si>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</si>
  <si>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</si>
  <si>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</si>
  <si>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</si>
  <si>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"СОШ №29"</t>
  </si>
  <si>
    <t>Чурек</t>
  </si>
  <si>
    <t>Директор МБОУ "СОШ №29"</t>
  </si>
  <si>
    <t>Халитов М.И.</t>
  </si>
  <si>
    <t>Салат из свежей капусты</t>
  </si>
  <si>
    <t>Каша перловая</t>
  </si>
  <si>
    <t>Птица запечённая</t>
  </si>
  <si>
    <t>Чай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</si>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</sst>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E198" sqref="E198:L2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42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4" t="s">
        <v>4</v>
      </c>
      <c r="D29" s="55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52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/>
      <c r="G39" s="19"/>
      <c r="H39" s="19"/>
      <c r="I39" s="19"/>
      <c r="J39" s="19"/>
      <c r="K39" s="25"/>
      <c r="L39" s="19"/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6">SUM(G40:G51)</f>
        <v>0</v>
      </c>
      <c r="H52" s="19">
        <f t="shared" ref="H52" si="7">SUM(H40:H51)</f>
        <v>0</v>
      </c>
      <c r="I52" s="19">
        <f t="shared" ref="I52" si="8">SUM(I40:I51)</f>
        <v>0</v>
      </c>
      <c r="J52" s="19">
        <f t="shared" ref="J52:L52" si="9">SUM(J40:J51)</f>
        <v>0</v>
      </c>
      <c r="K52" s="25"/>
      <c r="L52" s="19">
        <f t="shared" si="9"/>
        <v>0</v>
      </c>
    </row>
    <row r="53" spans="1:12" ht="15.75" customHeight="1" x14ac:dyDescent="0.25">
      <c r="A53" s="33">
        <f>A30</f>
        <v>1</v>
      </c>
      <c r="B53" s="33">
        <f>B30</f>
        <v>2</v>
      </c>
      <c r="C53" s="54" t="s">
        <v>4</v>
      </c>
      <c r="D53" s="55"/>
      <c r="E53" s="31"/>
      <c r="F53" s="32">
        <f>F39+F52</f>
        <v>0</v>
      </c>
      <c r="G53" s="32">
        <f t="shared" ref="G53" si="10">G39+G52</f>
        <v>0</v>
      </c>
      <c r="H53" s="32">
        <f t="shared" ref="H53" si="11">H39+H52</f>
        <v>0</v>
      </c>
      <c r="I53" s="32">
        <f t="shared" ref="I53" si="12">I39+I52</f>
        <v>0</v>
      </c>
      <c r="J53" s="32">
        <f t="shared" ref="J53:L53" si="13">J39+J52</f>
        <v>0</v>
      </c>
      <c r="K53" s="32"/>
      <c r="L53" s="32">
        <f t="shared" si="13"/>
        <v>0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4">SUM(G54:G62)</f>
        <v>0</v>
      </c>
      <c r="H63" s="19">
        <f t="shared" ref="H63" si="15">SUM(H54:H62)</f>
        <v>0</v>
      </c>
      <c r="I63" s="19">
        <f t="shared" ref="I63" si="16">SUM(I54:I62)</f>
        <v>0</v>
      </c>
      <c r="J63" s="19">
        <f t="shared" ref="J63:L63" si="17">SUM(J54:J62)</f>
        <v>0</v>
      </c>
      <c r="K63" s="25"/>
      <c r="L63" s="19">
        <f t="shared" si="17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18">SUM(G64:G75)</f>
        <v>0</v>
      </c>
      <c r="H76" s="19">
        <f t="shared" ref="H76" si="19">SUM(H64:H75)</f>
        <v>0</v>
      </c>
      <c r="I76" s="19">
        <f t="shared" ref="I76" si="20">SUM(I64:I75)</f>
        <v>0</v>
      </c>
      <c r="J76" s="19">
        <f t="shared" ref="J76:L76" si="21">SUM(J64:J75)</f>
        <v>0</v>
      </c>
      <c r="K76" s="25"/>
      <c r="L76" s="19">
        <f t="shared" si="21"/>
        <v>0</v>
      </c>
    </row>
    <row r="77" spans="1:12" ht="15.75" customHeight="1" x14ac:dyDescent="0.25">
      <c r="A77" s="29">
        <f>A54</f>
        <v>1</v>
      </c>
      <c r="B77" s="30">
        <f>B54</f>
        <v>3</v>
      </c>
      <c r="C77" s="54" t="s">
        <v>4</v>
      </c>
      <c r="D77" s="55"/>
      <c r="E77" s="31"/>
      <c r="F77" s="32">
        <f>F63+F76</f>
        <v>0</v>
      </c>
      <c r="G77" s="32">
        <f t="shared" ref="G77" si="22">G63+G76</f>
        <v>0</v>
      </c>
      <c r="H77" s="32">
        <f t="shared" ref="H77" si="23">H63+H76</f>
        <v>0</v>
      </c>
      <c r="I77" s="32">
        <f t="shared" ref="I77" si="24">I63+I76</f>
        <v>0</v>
      </c>
      <c r="J77" s="32">
        <f t="shared" ref="J77:L77" si="25">J63+J76</f>
        <v>0</v>
      </c>
      <c r="K77" s="32"/>
      <c r="L77" s="32">
        <f t="shared" si="25"/>
        <v>0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26">SUM(G78:G86)</f>
        <v>0</v>
      </c>
      <c r="H87" s="19">
        <f t="shared" ref="H87" si="27">SUM(H78:H86)</f>
        <v>0</v>
      </c>
      <c r="I87" s="19">
        <f t="shared" ref="I87" si="28">SUM(I78:I86)</f>
        <v>0</v>
      </c>
      <c r="J87" s="19">
        <f t="shared" ref="J87:L87" si="29">SUM(J78:J86)</f>
        <v>0</v>
      </c>
      <c r="K87" s="25"/>
      <c r="L87" s="19">
        <f t="shared" si="29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0">SUM(G88:G98)</f>
        <v>0</v>
      </c>
      <c r="H99" s="19">
        <f t="shared" ref="H99" si="31">SUM(H88:H98)</f>
        <v>0</v>
      </c>
      <c r="I99" s="19">
        <f t="shared" ref="I99" si="32">SUM(I88:I98)</f>
        <v>0</v>
      </c>
      <c r="J99" s="19">
        <f t="shared" ref="J99:L99" si="33">SUM(J88:J98)</f>
        <v>0</v>
      </c>
      <c r="K99" s="25"/>
      <c r="L99" s="19">
        <f t="shared" si="33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4" t="s">
        <v>4</v>
      </c>
      <c r="D100" s="55"/>
      <c r="E100" s="31"/>
      <c r="F100" s="32">
        <f>F87+F99</f>
        <v>0</v>
      </c>
      <c r="G100" s="32">
        <f t="shared" ref="G100" si="34">G87+G99</f>
        <v>0</v>
      </c>
      <c r="H100" s="32">
        <f t="shared" ref="H100" si="35">H87+H99</f>
        <v>0</v>
      </c>
      <c r="I100" s="32">
        <f t="shared" ref="I100" si="36">I87+I99</f>
        <v>0</v>
      </c>
      <c r="J100" s="32">
        <f t="shared" ref="J100:L100" si="37">J87+J99</f>
        <v>0</v>
      </c>
      <c r="K100" s="32"/>
      <c r="L100" s="32">
        <f t="shared" si="37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38">SUM(G101:G110)</f>
        <v>0</v>
      </c>
      <c r="H111" s="19">
        <f t="shared" ref="H111" si="39">SUM(H101:H110)</f>
        <v>0</v>
      </c>
      <c r="I111" s="19">
        <f t="shared" ref="I111" si="40">SUM(I101:I110)</f>
        <v>0</v>
      </c>
      <c r="J111" s="19">
        <f t="shared" ref="J111:L111" si="41">SUM(J101:J110)</f>
        <v>0</v>
      </c>
      <c r="K111" s="25"/>
      <c r="L111" s="19">
        <f t="shared" si="41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2">SUM(G112:G123)</f>
        <v>0</v>
      </c>
      <c r="H124" s="19">
        <f t="shared" ref="H124" si="43">SUM(H112:H123)</f>
        <v>0</v>
      </c>
      <c r="I124" s="19">
        <f t="shared" ref="I124" si="44">SUM(I112:I123)</f>
        <v>0</v>
      </c>
      <c r="J124" s="19">
        <f t="shared" ref="J124:L124" si="45">SUM(J112:J123)</f>
        <v>0</v>
      </c>
      <c r="K124" s="25"/>
      <c r="L124" s="19">
        <f t="shared" si="45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4" t="s">
        <v>4</v>
      </c>
      <c r="D125" s="55"/>
      <c r="E125" s="31"/>
      <c r="F125" s="32">
        <f>F111+F124</f>
        <v>0</v>
      </c>
      <c r="G125" s="32">
        <f t="shared" ref="G125" si="46">G111+G124</f>
        <v>0</v>
      </c>
      <c r="H125" s="32">
        <f t="shared" ref="H125" si="47">H111+H124</f>
        <v>0</v>
      </c>
      <c r="I125" s="32">
        <f t="shared" ref="I125" si="48">I111+I124</f>
        <v>0</v>
      </c>
      <c r="J125" s="32">
        <f t="shared" ref="J125:L125" si="49">J111+J124</f>
        <v>0</v>
      </c>
      <c r="K125" s="32"/>
      <c r="L125" s="32">
        <f t="shared" si="49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/>
      <c r="G135" s="19"/>
      <c r="H135" s="19"/>
      <c r="I135" s="19"/>
      <c r="J135" s="19"/>
      <c r="K135" s="25"/>
      <c r="L135" s="19"/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51"/>
      <c r="F138" s="52"/>
      <c r="G138" s="52"/>
      <c r="H138" s="52"/>
      <c r="I138" s="52"/>
      <c r="J138" s="52"/>
      <c r="K138" s="53"/>
      <c r="L138" s="52"/>
    </row>
    <row r="139" spans="1:12" ht="14.4" x14ac:dyDescent="0.3">
      <c r="A139" s="23"/>
      <c r="B139" s="15"/>
      <c r="C139" s="11"/>
      <c r="D139" s="7" t="s">
        <v>29</v>
      </c>
      <c r="E139" s="51"/>
      <c r="F139" s="52"/>
      <c r="G139" s="52"/>
      <c r="H139" s="52"/>
      <c r="I139" s="52"/>
      <c r="J139" s="52"/>
      <c r="K139" s="53"/>
      <c r="L139" s="52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0">SUM(G136:G147)</f>
        <v>0</v>
      </c>
      <c r="H148" s="19">
        <f t="shared" si="50"/>
        <v>0</v>
      </c>
      <c r="I148" s="19">
        <f t="shared" si="50"/>
        <v>0</v>
      </c>
      <c r="J148" s="19">
        <f t="shared" si="50"/>
        <v>0</v>
      </c>
      <c r="K148" s="25"/>
      <c r="L148" s="19">
        <f t="shared" ref="L148" si="51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4" t="s">
        <v>4</v>
      </c>
      <c r="D149" s="55"/>
      <c r="E149" s="31"/>
      <c r="F149" s="32">
        <f>F135+F148</f>
        <v>0</v>
      </c>
      <c r="G149" s="32">
        <f t="shared" ref="G149" si="52">G135+G148</f>
        <v>0</v>
      </c>
      <c r="H149" s="32">
        <f t="shared" ref="H149" si="53">H135+H148</f>
        <v>0</v>
      </c>
      <c r="I149" s="32">
        <f t="shared" ref="I149" si="54">I135+I148</f>
        <v>0</v>
      </c>
      <c r="J149" s="32">
        <f t="shared" ref="J149:L149" si="55">J135+J148</f>
        <v>0</v>
      </c>
      <c r="K149" s="32"/>
      <c r="L149" s="32">
        <f t="shared" si="55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51"/>
      <c r="F151" s="52"/>
      <c r="G151" s="52"/>
      <c r="H151" s="52"/>
      <c r="I151" s="52"/>
      <c r="J151" s="52"/>
      <c r="K151" s="53"/>
      <c r="L151" s="52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9"/>
      <c r="F159" s="19"/>
      <c r="G159" s="19"/>
      <c r="H159" s="19"/>
      <c r="I159" s="19"/>
      <c r="J159" s="19"/>
      <c r="K159" s="25"/>
      <c r="L159" s="19"/>
    </row>
    <row r="160" spans="1:12" ht="14.4" x14ac:dyDescent="0.3">
      <c r="A160" s="16"/>
      <c r="B160" s="17"/>
      <c r="C160" s="8"/>
      <c r="D160" s="18" t="s">
        <v>33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/>
      <c r="G173" s="19"/>
      <c r="H173" s="19"/>
      <c r="I173" s="19"/>
      <c r="J173" s="19"/>
      <c r="K173" s="25"/>
      <c r="L173" s="19"/>
    </row>
    <row r="174" spans="1:12" ht="14.4" x14ac:dyDescent="0.25">
      <c r="A174" s="33">
        <f>A150</f>
        <v>2</v>
      </c>
      <c r="B174" s="33">
        <f>B150</f>
        <v>2</v>
      </c>
      <c r="C174" s="54" t="s">
        <v>4</v>
      </c>
      <c r="D174" s="55"/>
      <c r="E174" s="31"/>
      <c r="F174" s="32">
        <f>F160+F173</f>
        <v>0</v>
      </c>
      <c r="G174" s="32">
        <f t="shared" ref="G174" si="56">G160+G173</f>
        <v>0</v>
      </c>
      <c r="H174" s="32">
        <f t="shared" ref="H174" si="57">H160+H173</f>
        <v>0</v>
      </c>
      <c r="I174" s="32">
        <f t="shared" ref="I174" si="58">I160+I173</f>
        <v>0</v>
      </c>
      <c r="J174" s="32">
        <f t="shared" ref="J174:L174" si="59">J160+J173</f>
        <v>0</v>
      </c>
      <c r="K174" s="32"/>
      <c r="L174" s="32">
        <f t="shared" si="5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60">SUM(G185:G195)</f>
        <v>0</v>
      </c>
      <c r="H196" s="19">
        <f t="shared" si="60"/>
        <v>0</v>
      </c>
      <c r="I196" s="19">
        <f t="shared" si="60"/>
        <v>0</v>
      </c>
      <c r="J196" s="19">
        <f t="shared" si="60"/>
        <v>0</v>
      </c>
      <c r="K196" s="25"/>
      <c r="L196" s="19">
        <f t="shared" ref="L196" si="61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4" t="s">
        <v>4</v>
      </c>
      <c r="D197" s="55"/>
      <c r="E197" s="31"/>
      <c r="F197" s="32">
        <f>F184+F196</f>
        <v>0</v>
      </c>
      <c r="G197" s="32">
        <f t="shared" ref="G197" si="62">G184+G196</f>
        <v>0</v>
      </c>
      <c r="H197" s="32">
        <f t="shared" ref="H197" si="63">H184+H196</f>
        <v>0</v>
      </c>
      <c r="I197" s="32">
        <f t="shared" ref="I197" si="64">I184+I196</f>
        <v>0</v>
      </c>
      <c r="J197" s="32">
        <f t="shared" ref="J197:L197" si="65">J184+J196</f>
        <v>0</v>
      </c>
      <c r="K197" s="32"/>
      <c r="L197" s="32">
        <f t="shared" si="65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66">SUM(G198:G206)</f>
        <v>0</v>
      </c>
      <c r="H207" s="19">
        <f t="shared" si="66"/>
        <v>0</v>
      </c>
      <c r="I207" s="19">
        <f t="shared" si="66"/>
        <v>0</v>
      </c>
      <c r="J207" s="19">
        <f t="shared" si="66"/>
        <v>0</v>
      </c>
      <c r="K207" s="25"/>
      <c r="L207" s="19">
        <f t="shared" ref="L207" si="67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68">SUM(G208:G219)</f>
        <v>0</v>
      </c>
      <c r="H220" s="19">
        <f t="shared" si="68"/>
        <v>0</v>
      </c>
      <c r="I220" s="19">
        <f t="shared" si="68"/>
        <v>0</v>
      </c>
      <c r="J220" s="19">
        <f t="shared" si="68"/>
        <v>0</v>
      </c>
      <c r="K220" s="25"/>
      <c r="L220" s="19">
        <f t="shared" ref="L220" si="69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4" t="s">
        <v>4</v>
      </c>
      <c r="D221" s="55"/>
      <c r="E221" s="31"/>
      <c r="F221" s="32">
        <f>F207+F220</f>
        <v>0</v>
      </c>
      <c r="G221" s="32">
        <f t="shared" ref="G221" si="70">G207+G220</f>
        <v>0</v>
      </c>
      <c r="H221" s="32">
        <f t="shared" ref="H221" si="71">H207+H220</f>
        <v>0</v>
      </c>
      <c r="I221" s="32">
        <f t="shared" ref="I221" si="72">I207+I220</f>
        <v>0</v>
      </c>
      <c r="J221" s="32">
        <f t="shared" ref="J221:L221" si="73">J207+J220</f>
        <v>0</v>
      </c>
      <c r="K221" s="32"/>
      <c r="L221" s="32">
        <f t="shared" si="73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 t="s">
        <v>45</v>
      </c>
      <c r="F222" s="40">
        <v>200</v>
      </c>
      <c r="G222" s="40">
        <v>1.03</v>
      </c>
      <c r="H222" s="40">
        <v>5.55</v>
      </c>
      <c r="I222" s="40">
        <v>28.18</v>
      </c>
      <c r="J222" s="40">
        <v>180</v>
      </c>
      <c r="K222" s="41">
        <v>303.17</v>
      </c>
      <c r="L222" s="40">
        <v>7.15</v>
      </c>
    </row>
    <row r="223" spans="1:12" ht="14.4" x14ac:dyDescent="0.3">
      <c r="A223" s="23"/>
      <c r="B223" s="15"/>
      <c r="C223" s="11"/>
      <c r="D223" s="6"/>
      <c r="E223" s="42" t="s">
        <v>46</v>
      </c>
      <c r="F223" s="43">
        <v>55</v>
      </c>
      <c r="G223" s="43">
        <v>12.84</v>
      </c>
      <c r="H223" s="43">
        <v>14.62</v>
      </c>
      <c r="I223" s="43">
        <v>0.04</v>
      </c>
      <c r="J223" s="43">
        <v>173.8</v>
      </c>
      <c r="K223" s="44">
        <v>293.17</v>
      </c>
      <c r="L223" s="43">
        <v>25.35</v>
      </c>
    </row>
    <row r="224" spans="1:12" ht="14.4" x14ac:dyDescent="0.3">
      <c r="A224" s="23"/>
      <c r="B224" s="15"/>
      <c r="C224" s="11"/>
      <c r="D224" s="7" t="s">
        <v>22</v>
      </c>
      <c r="E224" s="42" t="s">
        <v>47</v>
      </c>
      <c r="F224" s="43">
        <v>150</v>
      </c>
      <c r="G224" s="43">
        <v>0.1</v>
      </c>
      <c r="H224" s="43"/>
      <c r="I224" s="43">
        <v>7</v>
      </c>
      <c r="J224" s="43">
        <v>18.2</v>
      </c>
      <c r="K224" s="44"/>
      <c r="L224" s="43">
        <v>0.77</v>
      </c>
    </row>
    <row r="225" spans="1:12" ht="14.4" x14ac:dyDescent="0.3">
      <c r="A225" s="23"/>
      <c r="B225" s="15"/>
      <c r="C225" s="11"/>
      <c r="D225" s="7" t="s">
        <v>23</v>
      </c>
      <c r="E225" s="42" t="s">
        <v>41</v>
      </c>
      <c r="F225" s="43">
        <v>25</v>
      </c>
      <c r="G225" s="43">
        <v>2.4</v>
      </c>
      <c r="H225" s="43">
        <v>0.28999999999999998</v>
      </c>
      <c r="I225" s="43">
        <v>14.78</v>
      </c>
      <c r="J225" s="43">
        <v>71.37</v>
      </c>
      <c r="K225" s="44"/>
      <c r="L225" s="43">
        <v>1.41</v>
      </c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51" t="s">
        <v>44</v>
      </c>
      <c r="F227" s="52">
        <v>33</v>
      </c>
      <c r="G227" s="52">
        <v>4.67</v>
      </c>
      <c r="H227" s="52">
        <v>16.77</v>
      </c>
      <c r="I227" s="52">
        <v>2.5499999999999998</v>
      </c>
      <c r="J227" s="52">
        <v>28.34</v>
      </c>
      <c r="K227" s="53">
        <v>42.1</v>
      </c>
      <c r="L227" s="52">
        <v>3.5</v>
      </c>
    </row>
    <row r="228" spans="1:12" ht="14.4" x14ac:dyDescent="0.3">
      <c r="A228" s="23"/>
      <c r="B228" s="15"/>
      <c r="C228" s="11"/>
      <c r="D228" s="7"/>
      <c r="E228" s="42" t="s">
        <v>48</v>
      </c>
      <c r="F228" s="43">
        <v>22</v>
      </c>
      <c r="G228" s="43">
        <v>7.0000000000000007E-2</v>
      </c>
      <c r="H228" s="43">
        <v>0.3</v>
      </c>
      <c r="I228" s="43">
        <v>31.02</v>
      </c>
      <c r="J228" s="43">
        <v>39.6</v>
      </c>
      <c r="K228" s="44"/>
      <c r="L228" s="43">
        <v>5.56</v>
      </c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485</v>
      </c>
      <c r="G231" s="19">
        <f t="shared" ref="G231:J231" si="74">SUM(G222:G230)</f>
        <v>21.11</v>
      </c>
      <c r="H231" s="19">
        <f t="shared" si="74"/>
        <v>37.529999999999994</v>
      </c>
      <c r="I231" s="19">
        <f t="shared" si="74"/>
        <v>83.57</v>
      </c>
      <c r="J231" s="19">
        <f t="shared" si="74"/>
        <v>511.31</v>
      </c>
      <c r="K231" s="25"/>
      <c r="L231" s="19">
        <f t="shared" ref="L231" si="75">SUM(L222:L230)</f>
        <v>43.74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76">SUM(G232:G242)</f>
        <v>0</v>
      </c>
      <c r="H243" s="19">
        <f t="shared" si="76"/>
        <v>0</v>
      </c>
      <c r="I243" s="19">
        <f t="shared" si="76"/>
        <v>0</v>
      </c>
      <c r="J243" s="19">
        <f t="shared" si="76"/>
        <v>0</v>
      </c>
      <c r="K243" s="25"/>
      <c r="L243" s="19">
        <f t="shared" ref="L243" si="77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4" t="s">
        <v>4</v>
      </c>
      <c r="D244" s="55"/>
      <c r="E244" s="31"/>
      <c r="F244" s="32">
        <f>F231+F243</f>
        <v>485</v>
      </c>
      <c r="G244" s="32">
        <f t="shared" ref="G244" si="78">G231+G243</f>
        <v>21.11</v>
      </c>
      <c r="H244" s="32">
        <f t="shared" ref="H244" si="79">H231+H243</f>
        <v>37.529999999999994</v>
      </c>
      <c r="I244" s="32">
        <f t="shared" ref="I244" si="80">I231+I243</f>
        <v>83.57</v>
      </c>
      <c r="J244" s="32">
        <f t="shared" ref="J244:L244" si="81">J231+J243</f>
        <v>511.31</v>
      </c>
      <c r="K244" s="32"/>
      <c r="L244" s="32">
        <f t="shared" si="81"/>
        <v>43.74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82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83">SUM(G255:G266)</f>
        <v>0</v>
      </c>
      <c r="H267" s="19">
        <f t="shared" si="83"/>
        <v>0</v>
      </c>
      <c r="I267" s="19">
        <f t="shared" si="83"/>
        <v>0</v>
      </c>
      <c r="J267" s="19">
        <f t="shared" si="83"/>
        <v>0</v>
      </c>
      <c r="K267" s="25"/>
      <c r="L267" s="19">
        <f t="shared" ref="L267" si="84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4" t="s">
        <v>4</v>
      </c>
      <c r="D268" s="55"/>
      <c r="E268" s="31"/>
      <c r="F268" s="32">
        <f>F254+F267</f>
        <v>0</v>
      </c>
      <c r="G268" s="32">
        <f t="shared" ref="G268:J268" si="85">G254+G267</f>
        <v>0</v>
      </c>
      <c r="H268" s="32">
        <f t="shared" si="85"/>
        <v>0</v>
      </c>
      <c r="I268" s="32">
        <f t="shared" si="85"/>
        <v>0</v>
      </c>
      <c r="J268" s="32">
        <f t="shared" si="85"/>
        <v>0</v>
      </c>
      <c r="K268" s="32"/>
      <c r="L268" s="32">
        <f t="shared" ref="L268" si="86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87">SUM(G269:G278)</f>
        <v>0</v>
      </c>
      <c r="H279" s="19">
        <f t="shared" si="87"/>
        <v>0</v>
      </c>
      <c r="I279" s="19">
        <f t="shared" si="87"/>
        <v>0</v>
      </c>
      <c r="J279" s="19">
        <f t="shared" si="87"/>
        <v>0</v>
      </c>
      <c r="K279" s="25"/>
      <c r="L279" s="19">
        <f t="shared" ref="L279" si="88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89">SUM(G280:G291)</f>
        <v>0</v>
      </c>
      <c r="H292" s="19">
        <f t="shared" si="89"/>
        <v>0</v>
      </c>
      <c r="I292" s="19">
        <f t="shared" si="89"/>
        <v>0</v>
      </c>
      <c r="J292" s="19">
        <f t="shared" si="89"/>
        <v>0</v>
      </c>
      <c r="K292" s="25"/>
      <c r="L292" s="19">
        <f t="shared" ref="L292" si="90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4" t="s">
        <v>4</v>
      </c>
      <c r="D293" s="55"/>
      <c r="E293" s="31"/>
      <c r="F293" s="32">
        <f>F279+F292</f>
        <v>0</v>
      </c>
      <c r="G293" s="32">
        <f t="shared" ref="G293:J293" si="91">G279+G292</f>
        <v>0</v>
      </c>
      <c r="H293" s="32">
        <f t="shared" si="91"/>
        <v>0</v>
      </c>
      <c r="I293" s="32">
        <f t="shared" si="91"/>
        <v>0</v>
      </c>
      <c r="J293" s="32">
        <f t="shared" si="91"/>
        <v>0</v>
      </c>
      <c r="K293" s="32"/>
      <c r="L293" s="32">
        <f t="shared" ref="L293" si="92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93">SUM(G294:G302)</f>
        <v>0</v>
      </c>
      <c r="H303" s="19">
        <f t="shared" si="93"/>
        <v>0</v>
      </c>
      <c r="I303" s="19">
        <f t="shared" si="93"/>
        <v>0</v>
      </c>
      <c r="J303" s="19">
        <f t="shared" si="93"/>
        <v>0</v>
      </c>
      <c r="K303" s="25"/>
      <c r="L303" s="19">
        <f t="shared" ref="L303" si="94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5">SUM(G304:G315)</f>
        <v>0</v>
      </c>
      <c r="H316" s="19">
        <f t="shared" si="95"/>
        <v>0</v>
      </c>
      <c r="I316" s="19">
        <f t="shared" si="95"/>
        <v>0</v>
      </c>
      <c r="J316" s="19">
        <f t="shared" si="95"/>
        <v>0</v>
      </c>
      <c r="K316" s="25"/>
      <c r="L316" s="19">
        <f t="shared" ref="L316" si="96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4" t="s">
        <v>4</v>
      </c>
      <c r="D317" s="55"/>
      <c r="E317" s="31"/>
      <c r="F317" s="32">
        <f>F303+F316</f>
        <v>0</v>
      </c>
      <c r="G317" s="32">
        <f t="shared" ref="G317:J317" si="97">G303+G316</f>
        <v>0</v>
      </c>
      <c r="H317" s="32">
        <f t="shared" si="97"/>
        <v>0</v>
      </c>
      <c r="I317" s="32">
        <f t="shared" si="97"/>
        <v>0</v>
      </c>
      <c r="J317" s="32">
        <f t="shared" si="97"/>
        <v>0</v>
      </c>
      <c r="K317" s="32"/>
      <c r="L317" s="32">
        <f t="shared" ref="L317" si="98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99">SUM(G318:G327)</f>
        <v>0</v>
      </c>
      <c r="H328" s="19">
        <f t="shared" si="99"/>
        <v>0</v>
      </c>
      <c r="I328" s="19">
        <f t="shared" si="99"/>
        <v>0</v>
      </c>
      <c r="J328" s="19">
        <f t="shared" si="99"/>
        <v>0</v>
      </c>
      <c r="K328" s="25"/>
      <c r="L328" s="19">
        <f t="shared" ref="L328" si="100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1">SUM(G329:G340)</f>
        <v>0</v>
      </c>
      <c r="H341" s="19">
        <f t="shared" si="101"/>
        <v>0</v>
      </c>
      <c r="I341" s="19">
        <f t="shared" si="101"/>
        <v>0</v>
      </c>
      <c r="J341" s="19">
        <f t="shared" si="101"/>
        <v>0</v>
      </c>
      <c r="K341" s="25"/>
      <c r="L341" s="19">
        <f t="shared" ref="L341" si="102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4" t="s">
        <v>4</v>
      </c>
      <c r="D342" s="55"/>
      <c r="E342" s="31"/>
      <c r="F342" s="32">
        <f>F328+F341</f>
        <v>0</v>
      </c>
      <c r="G342" s="32">
        <f t="shared" ref="G342:J342" si="103">G328+G341</f>
        <v>0</v>
      </c>
      <c r="H342" s="32">
        <f t="shared" si="103"/>
        <v>0</v>
      </c>
      <c r="I342" s="32">
        <f t="shared" si="103"/>
        <v>0</v>
      </c>
      <c r="J342" s="32">
        <f t="shared" si="103"/>
        <v>0</v>
      </c>
      <c r="K342" s="32"/>
      <c r="L342" s="32">
        <f t="shared" ref="L342" si="104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05">SUM(G343:G352)</f>
        <v>0</v>
      </c>
      <c r="H353" s="19">
        <f t="shared" si="105"/>
        <v>0</v>
      </c>
      <c r="I353" s="19">
        <f t="shared" si="105"/>
        <v>0</v>
      </c>
      <c r="J353" s="19">
        <f t="shared" si="105"/>
        <v>0</v>
      </c>
      <c r="K353" s="25"/>
      <c r="L353" s="19">
        <f t="shared" ref="L353" si="106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07">SUM(G354:G365)</f>
        <v>0</v>
      </c>
      <c r="H366" s="19">
        <f t="shared" si="107"/>
        <v>0</v>
      </c>
      <c r="I366" s="19">
        <f t="shared" si="107"/>
        <v>0</v>
      </c>
      <c r="J366" s="19">
        <f t="shared" si="107"/>
        <v>0</v>
      </c>
      <c r="K366" s="25"/>
      <c r="L366" s="19">
        <f t="shared" ref="L366" si="108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4" t="s">
        <v>4</v>
      </c>
      <c r="D367" s="55"/>
      <c r="E367" s="31"/>
      <c r="F367" s="32">
        <f>F353+F366</f>
        <v>0</v>
      </c>
      <c r="G367" s="32">
        <f t="shared" ref="G367:J367" si="109">G353+G366</f>
        <v>0</v>
      </c>
      <c r="H367" s="32">
        <f t="shared" si="109"/>
        <v>0</v>
      </c>
      <c r="I367" s="32">
        <f t="shared" si="109"/>
        <v>0</v>
      </c>
      <c r="J367" s="32">
        <f t="shared" si="109"/>
        <v>0</v>
      </c>
      <c r="K367" s="32"/>
      <c r="L367" s="32">
        <f t="shared" ref="L367" si="110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11">SUM(H368:H377)</f>
        <v>0</v>
      </c>
      <c r="I378" s="19">
        <f t="shared" si="111"/>
        <v>0</v>
      </c>
      <c r="J378" s="19">
        <f>SUM(J368:J377)</f>
        <v>0</v>
      </c>
      <c r="K378" s="25"/>
      <c r="L378" s="19">
        <f t="shared" ref="L378" si="112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3">SUM(G379:G390)</f>
        <v>0</v>
      </c>
      <c r="H391" s="19">
        <f t="shared" si="113"/>
        <v>0</v>
      </c>
      <c r="I391" s="19">
        <f t="shared" si="113"/>
        <v>0</v>
      </c>
      <c r="J391" s="19">
        <f t="shared" si="113"/>
        <v>0</v>
      </c>
      <c r="K391" s="25"/>
      <c r="L391" s="19">
        <f t="shared" ref="L391" si="114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4" t="s">
        <v>4</v>
      </c>
      <c r="D392" s="55"/>
      <c r="E392" s="31"/>
      <c r="F392" s="32">
        <f>F378+F391</f>
        <v>0</v>
      </c>
      <c r="G392" s="32">
        <f t="shared" ref="G392:J392" si="115">G378+G391</f>
        <v>0</v>
      </c>
      <c r="H392" s="32">
        <f t="shared" si="115"/>
        <v>0</v>
      </c>
      <c r="I392" s="32">
        <f t="shared" si="115"/>
        <v>0</v>
      </c>
      <c r="J392" s="32">
        <f t="shared" si="115"/>
        <v>0</v>
      </c>
      <c r="K392" s="32"/>
      <c r="L392" s="32">
        <f t="shared" ref="L392" si="116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17">SUM(G393:G402)</f>
        <v>0</v>
      </c>
      <c r="H403" s="19">
        <f t="shared" si="117"/>
        <v>0</v>
      </c>
      <c r="I403" s="19">
        <f t="shared" si="117"/>
        <v>0</v>
      </c>
      <c r="J403" s="19">
        <f t="shared" si="117"/>
        <v>0</v>
      </c>
      <c r="K403" s="25"/>
      <c r="L403" s="19">
        <f t="shared" ref="L403" si="118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19">SUM(G404:G415)</f>
        <v>0</v>
      </c>
      <c r="H416" s="19">
        <f t="shared" si="119"/>
        <v>0</v>
      </c>
      <c r="I416" s="19">
        <f t="shared" si="119"/>
        <v>0</v>
      </c>
      <c r="J416" s="19">
        <f t="shared" si="119"/>
        <v>0</v>
      </c>
      <c r="K416" s="25"/>
      <c r="L416" s="19">
        <f t="shared" ref="L416" si="120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4" t="s">
        <v>4</v>
      </c>
      <c r="D417" s="55"/>
      <c r="E417" s="31"/>
      <c r="F417" s="32">
        <f>F403+F416</f>
        <v>0</v>
      </c>
      <c r="G417" s="32">
        <f t="shared" ref="G417:J417" si="121">G403+G416</f>
        <v>0</v>
      </c>
      <c r="H417" s="32">
        <f t="shared" si="121"/>
        <v>0</v>
      </c>
      <c r="I417" s="32">
        <f t="shared" si="121"/>
        <v>0</v>
      </c>
      <c r="J417" s="32">
        <f t="shared" si="121"/>
        <v>0</v>
      </c>
      <c r="K417" s="32"/>
      <c r="L417" s="32">
        <f t="shared" ref="L417" si="122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23">SUM(G418:G425)</f>
        <v>0</v>
      </c>
      <c r="H426" s="19">
        <f t="shared" si="123"/>
        <v>0</v>
      </c>
      <c r="I426" s="19">
        <f t="shared" si="123"/>
        <v>0</v>
      </c>
      <c r="J426" s="19">
        <f t="shared" si="123"/>
        <v>0</v>
      </c>
      <c r="K426" s="25"/>
      <c r="L426" s="19">
        <f t="shared" ref="L426" si="124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5">SUM(G427:G438)</f>
        <v>0</v>
      </c>
      <c r="H439" s="19">
        <f t="shared" si="125"/>
        <v>0</v>
      </c>
      <c r="I439" s="19">
        <f t="shared" si="125"/>
        <v>0</v>
      </c>
      <c r="J439" s="19">
        <f t="shared" si="125"/>
        <v>0</v>
      </c>
      <c r="K439" s="25"/>
      <c r="L439" s="19">
        <f t="shared" ref="L439" si="126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4" t="s">
        <v>4</v>
      </c>
      <c r="D440" s="55"/>
      <c r="E440" s="31"/>
      <c r="F440" s="32">
        <f>F426+F439</f>
        <v>0</v>
      </c>
      <c r="G440" s="32">
        <f t="shared" ref="G440:J440" si="127">G426+G439</f>
        <v>0</v>
      </c>
      <c r="H440" s="32">
        <f t="shared" si="127"/>
        <v>0</v>
      </c>
      <c r="I440" s="32">
        <f t="shared" si="127"/>
        <v>0</v>
      </c>
      <c r="J440" s="32">
        <f t="shared" si="127"/>
        <v>0</v>
      </c>
      <c r="K440" s="32"/>
      <c r="L440" s="32">
        <f t="shared" ref="L440" si="128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29">SUM(G441:G450)</f>
        <v>0</v>
      </c>
      <c r="H451" s="19">
        <f t="shared" si="129"/>
        <v>0</v>
      </c>
      <c r="I451" s="19">
        <f t="shared" si="129"/>
        <v>0</v>
      </c>
      <c r="J451" s="19">
        <f t="shared" si="129"/>
        <v>0</v>
      </c>
      <c r="K451" s="25"/>
      <c r="L451" s="19">
        <f t="shared" ref="L451" si="130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31">SUM(G452:G463)</f>
        <v>0</v>
      </c>
      <c r="H464" s="19">
        <f t="shared" si="131"/>
        <v>0</v>
      </c>
      <c r="I464" s="19">
        <f t="shared" si="131"/>
        <v>0</v>
      </c>
      <c r="J464" s="19">
        <f t="shared" si="131"/>
        <v>0</v>
      </c>
      <c r="K464" s="25"/>
      <c r="L464" s="19">
        <f t="shared" ref="L464" si="132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4" t="s">
        <v>4</v>
      </c>
      <c r="D465" s="55"/>
      <c r="E465" s="31"/>
      <c r="F465" s="32">
        <f>F451+F464</f>
        <v>0</v>
      </c>
      <c r="G465" s="32">
        <f t="shared" ref="G465:J465" si="133">G451+G464</f>
        <v>0</v>
      </c>
      <c r="H465" s="32">
        <f t="shared" si="133"/>
        <v>0</v>
      </c>
      <c r="I465" s="32">
        <f t="shared" si="133"/>
        <v>0</v>
      </c>
      <c r="J465" s="32">
        <f t="shared" si="133"/>
        <v>0</v>
      </c>
      <c r="K465" s="32"/>
      <c r="L465" s="32">
        <f t="shared" ref="L465" si="134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35">SUM(G466:G474)</f>
        <v>0</v>
      </c>
      <c r="H475" s="19">
        <f t="shared" si="135"/>
        <v>0</v>
      </c>
      <c r="I475" s="19">
        <f t="shared" si="135"/>
        <v>0</v>
      </c>
      <c r="J475" s="19">
        <f t="shared" si="135"/>
        <v>0</v>
      </c>
      <c r="K475" s="25"/>
      <c r="L475" s="19">
        <f t="shared" ref="L475" si="136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7">SUM(H476:H487)</f>
        <v>0</v>
      </c>
      <c r="I488" s="19">
        <f t="shared" si="137"/>
        <v>0</v>
      </c>
      <c r="J488" s="19">
        <f t="shared" si="137"/>
        <v>0</v>
      </c>
      <c r="K488" s="25"/>
      <c r="L488" s="19">
        <f t="shared" ref="L488" si="138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4" t="s">
        <v>4</v>
      </c>
      <c r="D489" s="55"/>
      <c r="E489" s="31"/>
      <c r="F489" s="32">
        <f>F475+F488</f>
        <v>0</v>
      </c>
      <c r="G489" s="32">
        <f t="shared" ref="G489:J489" si="139">G475+G488</f>
        <v>0</v>
      </c>
      <c r="H489" s="32">
        <f t="shared" si="139"/>
        <v>0</v>
      </c>
      <c r="I489" s="32">
        <f t="shared" si="139"/>
        <v>0</v>
      </c>
      <c r="J489" s="32">
        <f t="shared" si="139"/>
        <v>0</v>
      </c>
      <c r="K489" s="32"/>
      <c r="L489" s="32">
        <f t="shared" ref="L489" si="140">L475+L488</f>
        <v>0</v>
      </c>
    </row>
    <row r="490" spans="1:12" ht="13.8" thickBot="1" x14ac:dyDescent="0.3">
      <c r="A490" s="27"/>
      <c r="B490" s="28"/>
      <c r="C490" s="59" t="s">
        <v>5</v>
      </c>
      <c r="D490" s="59"/>
      <c r="E490" s="5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485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21.11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37.529999999999994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83.57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511.31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43.74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2024-01-12T05:40:00Z</dcterms:modified>
</cp:coreProperties>
</file>