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48" i="1" l="1"/>
  <c r="J148" i="1"/>
  <c r="I148" i="1"/>
  <c r="H148" i="1"/>
  <c r="G148" i="1"/>
  <c r="F148" i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H417" i="1" s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G268" i="1"/>
  <c r="H440" i="1" l="1"/>
  <c r="I440" i="1"/>
  <c r="H317" i="1"/>
  <c r="G342" i="1"/>
  <c r="L342" i="1"/>
  <c r="H367" i="1"/>
  <c r="F392" i="1"/>
  <c r="J392" i="1"/>
  <c r="G417" i="1"/>
  <c r="L417" i="1"/>
  <c r="I293" i="1"/>
  <c r="F317" i="1"/>
  <c r="J317" i="1"/>
  <c r="G440" i="1"/>
  <c r="L440" i="1"/>
  <c r="G465" i="1"/>
  <c r="L465" i="1"/>
  <c r="H489" i="1"/>
  <c r="F489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I174" i="1" s="1"/>
  <c r="H160" i="1"/>
  <c r="G160" i="1"/>
  <c r="F160" i="1"/>
  <c r="B149" i="1"/>
  <c r="A149" i="1"/>
  <c r="B136" i="1"/>
  <c r="A136" i="1"/>
  <c r="L135" i="1"/>
  <c r="L149" i="1" s="1"/>
  <c r="J135" i="1"/>
  <c r="J149" i="1" s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J29" i="1" s="1"/>
  <c r="I15" i="1"/>
  <c r="G15" i="1"/>
  <c r="G244" i="1" l="1"/>
  <c r="F244" i="1"/>
  <c r="L244" i="1"/>
  <c r="J244" i="1"/>
  <c r="J221" i="1"/>
  <c r="I221" i="1"/>
  <c r="L221" i="1"/>
  <c r="H221" i="1"/>
  <c r="L197" i="1"/>
  <c r="J174" i="1"/>
  <c r="L174" i="1"/>
  <c r="G174" i="1"/>
  <c r="F174" i="1"/>
  <c r="I149" i="1"/>
  <c r="J100" i="1"/>
  <c r="I197" i="1"/>
  <c r="H197" i="1"/>
  <c r="G197" i="1"/>
  <c r="F197" i="1"/>
  <c r="G53" i="1"/>
  <c r="L53" i="1"/>
  <c r="L29" i="1"/>
  <c r="I77" i="1"/>
  <c r="F100" i="1"/>
  <c r="L100" i="1"/>
  <c r="J77" i="1"/>
  <c r="I29" i="1"/>
  <c r="I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J490" i="1"/>
  <c r="L490" i="1"/>
  <c r="I490" i="1"/>
  <c r="H490" i="1"/>
</calcChain>
</file>

<file path=xl/sharedStrings.xml><?xml version="1.0" encoding="utf-8"?>
<sst xmlns="http://schemas.openxmlformats.org/spreadsheetml/2006/main" count="374" uniqueCount="62">
  <si>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</si>
  <si>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</si>
  <si>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</si>
  <si>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</si>
  <si>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</si>
  <si>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</si>
  <si>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</si>
  <si>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</si>
  <si>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</si>
  <si>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</si>
  <si>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</si>
  <si>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</si>
  <si>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</si>
  <si>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</si>
  <si>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</si>
  <si>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</si>
  <si>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</si>
  <si>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</si>
  <si>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</si>
  <si>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</si>
  <si>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</si>
  <si>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</si>
  <si>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</si>
  <si>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</si>
  <si>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</si>
  <si>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</si>
  <si>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</si>
  <si>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</si>
  <si>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</si>
  <si>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</si>
  <si>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</si>
  <si>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</si>
  <si>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</si>
  <si>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</si>
  <si>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</si>
  <si>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</si>
  <si>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</si>
  <si>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</si>
  <si>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</si>
  <si>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</si>
  <si>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"СОШ №29"</t>
  </si>
  <si>
    <t>Чурек</t>
  </si>
  <si>
    <t>Директор МБОУ "СОШ №29"</t>
  </si>
  <si>
    <t>Халитов М.И.</t>
  </si>
  <si>
    <t>Сыр полутвёрдый</t>
  </si>
  <si>
    <t>Каша пшённая молочная</t>
  </si>
  <si>
    <t>Чай с сахаром</t>
  </si>
  <si>
    <t>Сырники из творога</t>
  </si>
  <si>
    <t>Молоко сгущённое</t>
  </si>
  <si>
    <t>Салат из свеклы с курагой и изюмом</t>
  </si>
  <si>
    <t>Суп-лапша домашняя</t>
  </si>
  <si>
    <t>Каша рисовая рассыпчатая</t>
  </si>
  <si>
    <t>Птица отварная</t>
  </si>
  <si>
    <t>Компот из яблок</t>
  </si>
  <si>
    <t>Птица запечённая</t>
  </si>
  <si>
    <t>250/3</t>
  </si>
  <si>
    <t>Салат из свеклы и зелёного горошка</t>
  </si>
  <si>
    <t>Каша гречневая</t>
  </si>
  <si>
    <t>Апельсин</t>
  </si>
  <si>
    <t>Суп картофельный с рисом и зеленью</t>
  </si>
  <si>
    <t>Каша пшённая</t>
  </si>
  <si>
    <t>Чай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</si>
</sst>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4" xfId="0" applyFill="1" applyBorder="1"/>
    <xf numFmtId="0" fontId="2" fillId="4" borderId="2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40" zoomScaleNormal="140" workbookViewId="0">
      <pane xSplit="4" ySplit="5" topLeftCell="E232" activePane="bottomRight" state="frozen"/>
      <selection pane="topRight" activeCell="E1" sqref="E1"/>
      <selection pane="bottomLeft" activeCell="A6" sqref="A6"/>
      <selection pane="bottomRight" activeCell="L238" sqref="L23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40</v>
      </c>
      <c r="D1" s="59"/>
      <c r="E1" s="59"/>
      <c r="F1" s="12" t="s">
        <v>16</v>
      </c>
      <c r="G1" s="2" t="s">
        <v>17</v>
      </c>
      <c r="H1" s="60" t="s">
        <v>42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43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2</v>
      </c>
      <c r="J3" s="49">
        <v>2024</v>
      </c>
      <c r="K3" s="55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thickBot="1" x14ac:dyDescent="0.3">
      <c r="A29" s="29">
        <f>A6</f>
        <v>1</v>
      </c>
      <c r="B29" s="30">
        <f>B6</f>
        <v>1</v>
      </c>
      <c r="C29" s="56" t="s">
        <v>4</v>
      </c>
      <c r="D29" s="57"/>
      <c r="E29" s="31"/>
      <c r="F29" s="32">
        <f>F15+F28</f>
        <v>0</v>
      </c>
      <c r="G29" s="32">
        <f t="shared" ref="G29:J29" si="4">G15+G28</f>
        <v>0</v>
      </c>
      <c r="H29" s="32">
        <f t="shared" si="4"/>
        <v>0</v>
      </c>
      <c r="I29" s="32">
        <f t="shared" si="4"/>
        <v>0</v>
      </c>
      <c r="J29" s="32">
        <f t="shared" si="4"/>
        <v>0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5">
      <c r="A53" s="33">
        <f>A30</f>
        <v>1</v>
      </c>
      <c r="B53" s="33">
        <f>B30</f>
        <v>2</v>
      </c>
      <c r="C53" s="56" t="s">
        <v>4</v>
      </c>
      <c r="D53" s="57"/>
      <c r="E53" s="31"/>
      <c r="F53" s="32">
        <f>F39+F52</f>
        <v>0</v>
      </c>
      <c r="G53" s="32">
        <f t="shared" ref="G53" si="14">G39+G52</f>
        <v>0</v>
      </c>
      <c r="H53" s="32">
        <f t="shared" ref="H53" si="15">H39+H52</f>
        <v>0</v>
      </c>
      <c r="I53" s="32">
        <f t="shared" ref="I53" si="16">I39+I52</f>
        <v>0</v>
      </c>
      <c r="J53" s="32">
        <f t="shared" ref="J53:L53" si="17">J39+J52</f>
        <v>0</v>
      </c>
      <c r="K53" s="32"/>
      <c r="L53" s="32">
        <f t="shared" si="17"/>
        <v>0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6" t="s">
        <v>4</v>
      </c>
      <c r="D77" s="57"/>
      <c r="E77" s="31"/>
      <c r="F77" s="32">
        <f>F63+F76</f>
        <v>0</v>
      </c>
      <c r="G77" s="32">
        <f t="shared" ref="G77" si="26">G63+G76</f>
        <v>0</v>
      </c>
      <c r="H77" s="32">
        <f t="shared" ref="H77" si="27">H63+H76</f>
        <v>0</v>
      </c>
      <c r="I77" s="32">
        <f t="shared" ref="I77" si="28">I63+I76</f>
        <v>0</v>
      </c>
      <c r="J77" s="32">
        <f t="shared" ref="J77:L77" si="29">J63+J76</f>
        <v>0</v>
      </c>
      <c r="K77" s="32"/>
      <c r="L77" s="32">
        <f t="shared" si="29"/>
        <v>0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50"/>
      <c r="F90" s="51"/>
      <c r="G90" s="51"/>
      <c r="H90" s="51"/>
      <c r="I90" s="51"/>
      <c r="J90" s="51"/>
      <c r="K90" s="52"/>
      <c r="L90" s="51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56" t="s">
        <v>4</v>
      </c>
      <c r="D100" s="57"/>
      <c r="E100" s="31"/>
      <c r="F100" s="32">
        <f>F87+F99</f>
        <v>0</v>
      </c>
      <c r="G100" s="32">
        <f t="shared" ref="G100" si="38">G87+G99</f>
        <v>0</v>
      </c>
      <c r="H100" s="32">
        <f t="shared" ref="H100" si="39">H87+H99</f>
        <v>0</v>
      </c>
      <c r="I100" s="32">
        <f t="shared" ref="I100" si="40">I87+I99</f>
        <v>0</v>
      </c>
      <c r="J100" s="32">
        <f t="shared" ref="J100:L100" si="41">J87+J99</f>
        <v>0</v>
      </c>
      <c r="K100" s="32"/>
      <c r="L100" s="32">
        <f t="shared" si="41"/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6" t="s">
        <v>4</v>
      </c>
      <c r="D125" s="57"/>
      <c r="E125" s="31"/>
      <c r="F125" s="32">
        <f>F111+F124</f>
        <v>0</v>
      </c>
      <c r="G125" s="32">
        <f t="shared" ref="G125" si="50">G111+G124</f>
        <v>0</v>
      </c>
      <c r="H125" s="32">
        <f t="shared" ref="H125" si="51">H111+H124</f>
        <v>0</v>
      </c>
      <c r="I125" s="32">
        <f t="shared" ref="I125" si="52">I111+I124</f>
        <v>0</v>
      </c>
      <c r="J125" s="32">
        <f t="shared" ref="J125:L125" si="53">J111+J124</f>
        <v>0</v>
      </c>
      <c r="K125" s="32"/>
      <c r="L125" s="32">
        <f t="shared" si="53"/>
        <v>0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L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si="56"/>
        <v>0</v>
      </c>
    </row>
    <row r="149" spans="1:12" ht="14.4" x14ac:dyDescent="0.25">
      <c r="A149" s="29">
        <f>A126</f>
        <v>2</v>
      </c>
      <c r="B149" s="30">
        <f>B126</f>
        <v>1</v>
      </c>
      <c r="C149" s="56" t="s">
        <v>4</v>
      </c>
      <c r="D149" s="57"/>
      <c r="E149" s="31"/>
      <c r="F149" s="32">
        <f>F135+F148</f>
        <v>0</v>
      </c>
      <c r="G149" s="32">
        <f t="shared" ref="G149" si="57">G135+G148</f>
        <v>0</v>
      </c>
      <c r="H149" s="32">
        <f t="shared" ref="H149" si="58">H135+H148</f>
        <v>0</v>
      </c>
      <c r="I149" s="32">
        <f t="shared" ref="I149" si="59">I135+I148</f>
        <v>0</v>
      </c>
      <c r="J149" s="32">
        <f t="shared" ref="J149:L149" si="60">J135+J148</f>
        <v>0</v>
      </c>
      <c r="K149" s="32"/>
      <c r="L149" s="32">
        <f t="shared" si="60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 t="s">
        <v>45</v>
      </c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50" t="s">
        <v>44</v>
      </c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14"/>
      <c r="B152" s="15"/>
      <c r="C152" s="11"/>
      <c r="D152" s="7" t="s">
        <v>22</v>
      </c>
      <c r="E152" s="42" t="s">
        <v>46</v>
      </c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41</v>
      </c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 t="s">
        <v>47</v>
      </c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 t="s">
        <v>48</v>
      </c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1">SUM(G150:G159)</f>
        <v>0</v>
      </c>
      <c r="H160" s="19">
        <f t="shared" si="61"/>
        <v>0</v>
      </c>
      <c r="I160" s="19">
        <f t="shared" si="61"/>
        <v>0</v>
      </c>
      <c r="J160" s="19">
        <f t="shared" si="61"/>
        <v>0</v>
      </c>
      <c r="K160" s="25"/>
      <c r="L160" s="19">
        <f t="shared" ref="L160" si="62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49</v>
      </c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 t="s">
        <v>50</v>
      </c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 t="s">
        <v>52</v>
      </c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 t="s">
        <v>51</v>
      </c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 t="s">
        <v>53</v>
      </c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 t="s">
        <v>41</v>
      </c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3">SUM(G161:G172)</f>
        <v>0</v>
      </c>
      <c r="H173" s="19">
        <f t="shared" si="63"/>
        <v>0</v>
      </c>
      <c r="I173" s="19">
        <f t="shared" si="63"/>
        <v>0</v>
      </c>
      <c r="J173" s="19">
        <f t="shared" si="63"/>
        <v>0</v>
      </c>
      <c r="K173" s="25"/>
      <c r="L173" s="19">
        <f t="shared" ref="L173" si="64">SUM(L161:L172)</f>
        <v>0</v>
      </c>
    </row>
    <row r="174" spans="1:12" ht="15" thickBot="1" x14ac:dyDescent="0.3">
      <c r="A174" s="33">
        <f>A150</f>
        <v>2</v>
      </c>
      <c r="B174" s="33">
        <f>B150</f>
        <v>2</v>
      </c>
      <c r="C174" s="56" t="s">
        <v>4</v>
      </c>
      <c r="D174" s="57"/>
      <c r="E174" s="31"/>
      <c r="F174" s="32">
        <f>F160+F173</f>
        <v>0</v>
      </c>
      <c r="G174" s="32">
        <f t="shared" ref="G174" si="65">G160+G173</f>
        <v>0</v>
      </c>
      <c r="H174" s="32">
        <f t="shared" ref="H174" si="66">H160+H173</f>
        <v>0</v>
      </c>
      <c r="I174" s="32">
        <f t="shared" ref="I174" si="67">I160+I173</f>
        <v>0</v>
      </c>
      <c r="J174" s="32">
        <f t="shared" ref="J174:L174" si="68">J160+J173</f>
        <v>0</v>
      </c>
      <c r="K174" s="32"/>
      <c r="L174" s="32">
        <f t="shared" si="68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69">SUM(G175:G183)</f>
        <v>0</v>
      </c>
      <c r="H184" s="19">
        <f t="shared" si="69"/>
        <v>0</v>
      </c>
      <c r="I184" s="19">
        <f t="shared" si="69"/>
        <v>0</v>
      </c>
      <c r="J184" s="19">
        <f t="shared" si="69"/>
        <v>0</v>
      </c>
      <c r="K184" s="25"/>
      <c r="L184" s="19">
        <f t="shared" ref="L184" si="70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1">SUM(G185:G195)</f>
        <v>0</v>
      </c>
      <c r="H196" s="19">
        <f t="shared" si="71"/>
        <v>0</v>
      </c>
      <c r="I196" s="19">
        <f t="shared" si="71"/>
        <v>0</v>
      </c>
      <c r="J196" s="19">
        <f t="shared" si="71"/>
        <v>0</v>
      </c>
      <c r="K196" s="25"/>
      <c r="L196" s="19">
        <f t="shared" ref="L196" si="72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6" t="s">
        <v>4</v>
      </c>
      <c r="D197" s="57"/>
      <c r="E197" s="31"/>
      <c r="F197" s="32">
        <f>F184+F196</f>
        <v>0</v>
      </c>
      <c r="G197" s="32">
        <f t="shared" ref="G197" si="73">G184+G196</f>
        <v>0</v>
      </c>
      <c r="H197" s="32">
        <f t="shared" ref="H197" si="74">H184+H196</f>
        <v>0</v>
      </c>
      <c r="I197" s="32">
        <f t="shared" ref="I197" si="75">I184+I196</f>
        <v>0</v>
      </c>
      <c r="J197" s="32">
        <f t="shared" ref="J197:L197" si="76">J184+J196</f>
        <v>0</v>
      </c>
      <c r="K197" s="32"/>
      <c r="L197" s="32">
        <f t="shared" si="76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7">SUM(G198:G206)</f>
        <v>0</v>
      </c>
      <c r="H207" s="19">
        <f t="shared" si="77"/>
        <v>0</v>
      </c>
      <c r="I207" s="19">
        <f t="shared" si="77"/>
        <v>0</v>
      </c>
      <c r="J207" s="19">
        <f t="shared" si="77"/>
        <v>0</v>
      </c>
      <c r="K207" s="25"/>
      <c r="L207" s="19">
        <f t="shared" ref="L207" si="78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9">SUM(G208:G219)</f>
        <v>0</v>
      </c>
      <c r="H220" s="19">
        <f t="shared" si="79"/>
        <v>0</v>
      </c>
      <c r="I220" s="19">
        <f t="shared" si="79"/>
        <v>0</v>
      </c>
      <c r="J220" s="19">
        <f t="shared" si="79"/>
        <v>0</v>
      </c>
      <c r="K220" s="25"/>
      <c r="L220" s="19">
        <f t="shared" ref="L220" si="80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6" t="s">
        <v>4</v>
      </c>
      <c r="D221" s="57"/>
      <c r="E221" s="31"/>
      <c r="F221" s="32">
        <f>F207+F220</f>
        <v>0</v>
      </c>
      <c r="G221" s="32">
        <f t="shared" ref="G221" si="81">G207+G220</f>
        <v>0</v>
      </c>
      <c r="H221" s="32">
        <f t="shared" ref="H221" si="82">H207+H220</f>
        <v>0</v>
      </c>
      <c r="I221" s="32">
        <f t="shared" ref="I221" si="83">I207+I220</f>
        <v>0</v>
      </c>
      <c r="J221" s="32">
        <f t="shared" ref="J221:L221" si="84">J207+J220</f>
        <v>0</v>
      </c>
      <c r="K221" s="32"/>
      <c r="L221" s="32">
        <f t="shared" si="84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 t="s">
        <v>52</v>
      </c>
      <c r="F222" s="40">
        <v>70</v>
      </c>
      <c r="G222" s="40">
        <v>14.77</v>
      </c>
      <c r="H222" s="40">
        <v>9.52</v>
      </c>
      <c r="I222" s="40"/>
      <c r="J222" s="40">
        <v>144.37</v>
      </c>
      <c r="K222" s="41">
        <v>288.17</v>
      </c>
      <c r="L222" s="40">
        <v>28.8</v>
      </c>
    </row>
    <row r="223" spans="1:12" ht="14.4" x14ac:dyDescent="0.3">
      <c r="A223" s="23"/>
      <c r="B223" s="15"/>
      <c r="C223" s="11"/>
      <c r="D223" s="6"/>
      <c r="E223" s="42" t="s">
        <v>57</v>
      </c>
      <c r="F223" s="43">
        <v>150</v>
      </c>
      <c r="G223" s="43">
        <v>7.46</v>
      </c>
      <c r="H223" s="43">
        <v>5.61</v>
      </c>
      <c r="I223" s="43">
        <v>35.840000000000003</v>
      </c>
      <c r="J223" s="43">
        <v>23045</v>
      </c>
      <c r="K223" s="44">
        <v>221.06</v>
      </c>
      <c r="L223" s="43">
        <v>9.68</v>
      </c>
    </row>
    <row r="224" spans="1:12" ht="14.4" x14ac:dyDescent="0.3">
      <c r="A224" s="23"/>
      <c r="B224" s="15"/>
      <c r="C224" s="11"/>
      <c r="D224" s="7" t="s">
        <v>22</v>
      </c>
      <c r="E224" s="42" t="s">
        <v>61</v>
      </c>
      <c r="F224" s="43">
        <v>200</v>
      </c>
      <c r="G224" s="43">
        <v>1.4</v>
      </c>
      <c r="H224" s="43">
        <v>1.6</v>
      </c>
      <c r="I224" s="43">
        <v>16.399999999999999</v>
      </c>
      <c r="J224" s="43">
        <v>86</v>
      </c>
      <c r="K224" s="43">
        <v>952.08</v>
      </c>
      <c r="L224" s="44">
        <v>7.69</v>
      </c>
    </row>
    <row r="225" spans="1:12" ht="14.4" x14ac:dyDescent="0.3">
      <c r="A225" s="23"/>
      <c r="B225" s="15"/>
      <c r="C225" s="11"/>
      <c r="D225" s="7" t="s">
        <v>23</v>
      </c>
      <c r="E225" s="42" t="s">
        <v>41</v>
      </c>
      <c r="F225" s="43">
        <v>50</v>
      </c>
      <c r="G225" s="43">
        <v>3.84</v>
      </c>
      <c r="H225" s="43">
        <v>0.47</v>
      </c>
      <c r="I225" s="43">
        <v>23.65</v>
      </c>
      <c r="J225" s="43">
        <v>114.17</v>
      </c>
      <c r="K225" s="44">
        <v>1035.02</v>
      </c>
      <c r="L225" s="43">
        <v>2.61</v>
      </c>
    </row>
    <row r="226" spans="1:12" ht="14.4" x14ac:dyDescent="0.3">
      <c r="A226" s="23"/>
      <c r="B226" s="15"/>
      <c r="C226" s="11"/>
      <c r="D226" s="7" t="s">
        <v>24</v>
      </c>
      <c r="E226" s="42" t="s">
        <v>58</v>
      </c>
      <c r="F226" s="43">
        <v>145</v>
      </c>
      <c r="G226" s="43">
        <v>12.32</v>
      </c>
      <c r="H226" s="43">
        <v>0.21</v>
      </c>
      <c r="I226" s="43">
        <v>11.82</v>
      </c>
      <c r="J226" s="43">
        <v>54.06</v>
      </c>
      <c r="K226" s="44"/>
      <c r="L226" s="43">
        <v>23.93</v>
      </c>
    </row>
    <row r="227" spans="1:12" ht="14.4" x14ac:dyDescent="0.3">
      <c r="A227" s="23"/>
      <c r="B227" s="15"/>
      <c r="C227" s="11"/>
      <c r="D227" s="7"/>
      <c r="E227" s="42" t="s">
        <v>56</v>
      </c>
      <c r="F227" s="43">
        <v>50</v>
      </c>
      <c r="G227" s="43">
        <v>1.49</v>
      </c>
      <c r="H227" s="43">
        <v>2.59</v>
      </c>
      <c r="I227" s="43">
        <v>3.12</v>
      </c>
      <c r="J227" s="43">
        <v>41.8</v>
      </c>
      <c r="K227" s="44">
        <v>59.06</v>
      </c>
      <c r="L227" s="43">
        <v>5.49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665</v>
      </c>
      <c r="G231" s="19">
        <f t="shared" ref="G231:J231" si="85">SUM(G222:G230)</f>
        <v>41.28</v>
      </c>
      <c r="H231" s="19">
        <f t="shared" si="85"/>
        <v>20</v>
      </c>
      <c r="I231" s="19">
        <f t="shared" si="85"/>
        <v>90.830000000000013</v>
      </c>
      <c r="J231" s="19">
        <f t="shared" si="85"/>
        <v>23485.399999999998</v>
      </c>
      <c r="K231" s="25"/>
      <c r="L231" s="19">
        <f t="shared" ref="L231" si="86">SUM(L222:L230)</f>
        <v>78.2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56</v>
      </c>
      <c r="F232" s="43">
        <v>50</v>
      </c>
      <c r="G232" s="43">
        <v>1.49</v>
      </c>
      <c r="H232" s="43">
        <v>2.59</v>
      </c>
      <c r="I232" s="43">
        <v>3.12</v>
      </c>
      <c r="J232" s="43">
        <v>41.8</v>
      </c>
      <c r="K232" s="44">
        <v>59.06</v>
      </c>
      <c r="L232" s="43">
        <v>5.49</v>
      </c>
    </row>
    <row r="233" spans="1:12" ht="14.4" x14ac:dyDescent="0.3">
      <c r="A233" s="23"/>
      <c r="B233" s="15"/>
      <c r="C233" s="11"/>
      <c r="D233" s="7" t="s">
        <v>27</v>
      </c>
      <c r="E233" s="42" t="s">
        <v>59</v>
      </c>
      <c r="F233" s="43" t="s">
        <v>55</v>
      </c>
      <c r="G233" s="43">
        <v>1.98</v>
      </c>
      <c r="H233" s="43">
        <v>2.74</v>
      </c>
      <c r="I233" s="43">
        <v>14.58</v>
      </c>
      <c r="J233" s="43">
        <v>90.75</v>
      </c>
      <c r="K233" s="44">
        <v>101.15</v>
      </c>
      <c r="L233" s="43">
        <v>12.25</v>
      </c>
    </row>
    <row r="234" spans="1:12" ht="14.4" x14ac:dyDescent="0.3">
      <c r="A234" s="23"/>
      <c r="B234" s="15"/>
      <c r="C234" s="11"/>
      <c r="D234" s="7" t="s">
        <v>28</v>
      </c>
      <c r="E234" s="42" t="s">
        <v>54</v>
      </c>
      <c r="F234" s="43">
        <v>70</v>
      </c>
      <c r="G234" s="43">
        <v>14.77</v>
      </c>
      <c r="H234" s="43">
        <v>0.95</v>
      </c>
      <c r="I234" s="43"/>
      <c r="J234" s="43">
        <v>144.19999999999999</v>
      </c>
      <c r="K234" s="44">
        <v>293.17</v>
      </c>
      <c r="L234" s="43">
        <v>31.76</v>
      </c>
    </row>
    <row r="235" spans="1:12" ht="14.4" x14ac:dyDescent="0.3">
      <c r="A235" s="23"/>
      <c r="B235" s="15"/>
      <c r="C235" s="11"/>
      <c r="D235" s="7" t="s">
        <v>29</v>
      </c>
      <c r="E235" s="42" t="s">
        <v>60</v>
      </c>
      <c r="F235" s="43">
        <v>150</v>
      </c>
      <c r="G235" s="43">
        <v>66</v>
      </c>
      <c r="H235" s="43">
        <v>4.38</v>
      </c>
      <c r="I235" s="43">
        <v>35.270000000000003</v>
      </c>
      <c r="J235" s="43">
        <v>213.73</v>
      </c>
      <c r="K235" s="44">
        <v>221.06</v>
      </c>
      <c r="L235" s="43">
        <v>9</v>
      </c>
    </row>
    <row r="236" spans="1:12" ht="14.4" x14ac:dyDescent="0.3">
      <c r="A236" s="23"/>
      <c r="B236" s="15"/>
      <c r="C236" s="11"/>
      <c r="D236" s="7" t="s">
        <v>30</v>
      </c>
      <c r="E236" s="42" t="s">
        <v>53</v>
      </c>
      <c r="F236" s="43">
        <v>200</v>
      </c>
      <c r="G236" s="43">
        <v>0.16</v>
      </c>
      <c r="H236" s="43">
        <v>0.16</v>
      </c>
      <c r="I236" s="43">
        <v>23.88</v>
      </c>
      <c r="J236" s="43">
        <v>97.6</v>
      </c>
      <c r="K236" s="44">
        <v>342.15</v>
      </c>
      <c r="L236" s="43">
        <v>5.24</v>
      </c>
    </row>
    <row r="237" spans="1:12" ht="14.4" x14ac:dyDescent="0.3">
      <c r="A237" s="23"/>
      <c r="B237" s="15"/>
      <c r="C237" s="11"/>
      <c r="D237" s="7" t="s">
        <v>31</v>
      </c>
      <c r="E237" s="42" t="s">
        <v>41</v>
      </c>
      <c r="F237" s="43">
        <v>50</v>
      </c>
      <c r="G237" s="43">
        <v>3.84</v>
      </c>
      <c r="H237" s="43">
        <v>0.47</v>
      </c>
      <c r="I237" s="43">
        <v>23.65</v>
      </c>
      <c r="J237" s="43">
        <v>114.17</v>
      </c>
      <c r="K237" s="44">
        <v>1035.02</v>
      </c>
      <c r="L237" s="43">
        <v>2.61</v>
      </c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 t="s">
        <v>58</v>
      </c>
      <c r="F239" s="43">
        <v>145</v>
      </c>
      <c r="G239" s="43">
        <v>12.32</v>
      </c>
      <c r="H239" s="43">
        <v>0.21</v>
      </c>
      <c r="I239" s="43">
        <v>11.82</v>
      </c>
      <c r="J239" s="43">
        <v>54.06</v>
      </c>
      <c r="K239" s="44"/>
      <c r="L239" s="43">
        <v>23.93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665</v>
      </c>
      <c r="G243" s="19">
        <f t="shared" ref="G243:J243" si="87">SUM(G232:G242)</f>
        <v>100.56</v>
      </c>
      <c r="H243" s="19">
        <f t="shared" si="87"/>
        <v>11.500000000000002</v>
      </c>
      <c r="I243" s="19">
        <f t="shared" si="87"/>
        <v>112.32</v>
      </c>
      <c r="J243" s="19">
        <f t="shared" si="87"/>
        <v>756.31</v>
      </c>
      <c r="K243" s="25"/>
      <c r="L243" s="19">
        <f t="shared" ref="L243" si="88">SUM(L232:L242)</f>
        <v>90.28</v>
      </c>
    </row>
    <row r="244" spans="1:12" ht="15" thickBot="1" x14ac:dyDescent="0.3">
      <c r="A244" s="29">
        <f>A222</f>
        <v>2</v>
      </c>
      <c r="B244" s="30">
        <f>B222</f>
        <v>5</v>
      </c>
      <c r="C244" s="56" t="s">
        <v>4</v>
      </c>
      <c r="D244" s="57"/>
      <c r="E244" s="31"/>
      <c r="F244" s="32">
        <f>F231+F243</f>
        <v>1330</v>
      </c>
      <c r="G244" s="32">
        <f t="shared" ref="G244" si="89">G231+G243</f>
        <v>141.84</v>
      </c>
      <c r="H244" s="32">
        <f t="shared" ref="H244" si="90">H231+H243</f>
        <v>31.5</v>
      </c>
      <c r="I244" s="32">
        <f t="shared" ref="I244" si="91">I231+I243</f>
        <v>203.15</v>
      </c>
      <c r="J244" s="32">
        <f t="shared" ref="J244:L244" si="92">J231+J243</f>
        <v>24241.71</v>
      </c>
      <c r="K244" s="32"/>
      <c r="L244" s="32">
        <f t="shared" si="92"/>
        <v>168.48000000000002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3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4">SUM(G255:G266)</f>
        <v>0</v>
      </c>
      <c r="H267" s="19">
        <f t="shared" si="94"/>
        <v>0</v>
      </c>
      <c r="I267" s="19">
        <f t="shared" si="94"/>
        <v>0</v>
      </c>
      <c r="J267" s="19">
        <f t="shared" si="94"/>
        <v>0</v>
      </c>
      <c r="K267" s="25"/>
      <c r="L267" s="19">
        <f t="shared" ref="L267" si="95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6" t="s">
        <v>4</v>
      </c>
      <c r="D268" s="57"/>
      <c r="E268" s="31"/>
      <c r="F268" s="32">
        <f>F254+F267</f>
        <v>0</v>
      </c>
      <c r="G268" s="32">
        <f t="shared" ref="G268:J268" si="96">G254+G267</f>
        <v>0</v>
      </c>
      <c r="H268" s="32">
        <f t="shared" si="96"/>
        <v>0</v>
      </c>
      <c r="I268" s="32">
        <f t="shared" si="96"/>
        <v>0</v>
      </c>
      <c r="J268" s="32">
        <f t="shared" si="96"/>
        <v>0</v>
      </c>
      <c r="K268" s="32"/>
      <c r="L268" s="32">
        <f t="shared" ref="L268" si="97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8">SUM(G269:G278)</f>
        <v>0</v>
      </c>
      <c r="H279" s="19">
        <f t="shared" si="98"/>
        <v>0</v>
      </c>
      <c r="I279" s="19">
        <f t="shared" si="98"/>
        <v>0</v>
      </c>
      <c r="J279" s="19">
        <f t="shared" si="98"/>
        <v>0</v>
      </c>
      <c r="K279" s="25"/>
      <c r="L279" s="19">
        <f t="shared" ref="L279" si="99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0">SUM(G280:G291)</f>
        <v>0</v>
      </c>
      <c r="H292" s="19">
        <f t="shared" si="100"/>
        <v>0</v>
      </c>
      <c r="I292" s="19">
        <f t="shared" si="100"/>
        <v>0</v>
      </c>
      <c r="J292" s="19">
        <f t="shared" si="100"/>
        <v>0</v>
      </c>
      <c r="K292" s="25"/>
      <c r="L292" s="19">
        <f t="shared" ref="L292" si="101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6" t="s">
        <v>4</v>
      </c>
      <c r="D293" s="57"/>
      <c r="E293" s="31"/>
      <c r="F293" s="32">
        <f>F279+F292</f>
        <v>0</v>
      </c>
      <c r="G293" s="32">
        <f t="shared" ref="G293:J293" si="102">G279+G292</f>
        <v>0</v>
      </c>
      <c r="H293" s="32">
        <f t="shared" si="102"/>
        <v>0</v>
      </c>
      <c r="I293" s="32">
        <f t="shared" si="102"/>
        <v>0</v>
      </c>
      <c r="J293" s="32">
        <f t="shared" si="102"/>
        <v>0</v>
      </c>
      <c r="K293" s="32"/>
      <c r="L293" s="32">
        <f t="shared" ref="L293" si="103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4">SUM(G294:G302)</f>
        <v>0</v>
      </c>
      <c r="H303" s="19">
        <f t="shared" si="104"/>
        <v>0</v>
      </c>
      <c r="I303" s="19">
        <f t="shared" si="104"/>
        <v>0</v>
      </c>
      <c r="J303" s="19">
        <f t="shared" si="104"/>
        <v>0</v>
      </c>
      <c r="K303" s="25"/>
      <c r="L303" s="19">
        <f t="shared" ref="L303" si="105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6">SUM(G304:G315)</f>
        <v>0</v>
      </c>
      <c r="H316" s="19">
        <f t="shared" si="106"/>
        <v>0</v>
      </c>
      <c r="I316" s="19">
        <f t="shared" si="106"/>
        <v>0</v>
      </c>
      <c r="J316" s="19">
        <f t="shared" si="106"/>
        <v>0</v>
      </c>
      <c r="K316" s="25"/>
      <c r="L316" s="19">
        <f t="shared" ref="L316" si="107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6" t="s">
        <v>4</v>
      </c>
      <c r="D317" s="57"/>
      <c r="E317" s="31"/>
      <c r="F317" s="32">
        <f>F303+F316</f>
        <v>0</v>
      </c>
      <c r="G317" s="32">
        <f t="shared" ref="G317:J317" si="108">G303+G316</f>
        <v>0</v>
      </c>
      <c r="H317" s="32">
        <f t="shared" si="108"/>
        <v>0</v>
      </c>
      <c r="I317" s="32">
        <f t="shared" si="108"/>
        <v>0</v>
      </c>
      <c r="J317" s="32">
        <f t="shared" si="108"/>
        <v>0</v>
      </c>
      <c r="K317" s="32"/>
      <c r="L317" s="32">
        <f t="shared" ref="L317" si="109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0">SUM(G318:G327)</f>
        <v>0</v>
      </c>
      <c r="H328" s="19">
        <f t="shared" si="110"/>
        <v>0</v>
      </c>
      <c r="I328" s="19">
        <f t="shared" si="110"/>
        <v>0</v>
      </c>
      <c r="J328" s="19">
        <f t="shared" si="110"/>
        <v>0</v>
      </c>
      <c r="K328" s="25"/>
      <c r="L328" s="19">
        <f t="shared" ref="L328" si="111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2">SUM(G329:G340)</f>
        <v>0</v>
      </c>
      <c r="H341" s="19">
        <f t="shared" si="112"/>
        <v>0</v>
      </c>
      <c r="I341" s="19">
        <f t="shared" si="112"/>
        <v>0</v>
      </c>
      <c r="J341" s="19">
        <f t="shared" si="112"/>
        <v>0</v>
      </c>
      <c r="K341" s="25"/>
      <c r="L341" s="19">
        <f t="shared" ref="L341" si="113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6" t="s">
        <v>4</v>
      </c>
      <c r="D342" s="57"/>
      <c r="E342" s="31"/>
      <c r="F342" s="32">
        <f>F328+F341</f>
        <v>0</v>
      </c>
      <c r="G342" s="32">
        <f t="shared" ref="G342:J342" si="114">G328+G341</f>
        <v>0</v>
      </c>
      <c r="H342" s="32">
        <f t="shared" si="114"/>
        <v>0</v>
      </c>
      <c r="I342" s="32">
        <f t="shared" si="114"/>
        <v>0</v>
      </c>
      <c r="J342" s="32">
        <f t="shared" si="114"/>
        <v>0</v>
      </c>
      <c r="K342" s="32"/>
      <c r="L342" s="32">
        <f t="shared" ref="L342" si="115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53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6">SUM(G343:G352)</f>
        <v>0</v>
      </c>
      <c r="H353" s="19">
        <f t="shared" si="116"/>
        <v>0</v>
      </c>
      <c r="I353" s="19">
        <f t="shared" si="116"/>
        <v>0</v>
      </c>
      <c r="J353" s="19">
        <f t="shared" si="116"/>
        <v>0</v>
      </c>
      <c r="K353" s="25"/>
      <c r="L353" s="19">
        <f t="shared" ref="L353" si="117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54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8">SUM(G354:G365)</f>
        <v>0</v>
      </c>
      <c r="H366" s="19">
        <f t="shared" si="118"/>
        <v>0</v>
      </c>
      <c r="I366" s="19">
        <f t="shared" si="118"/>
        <v>0</v>
      </c>
      <c r="J366" s="19">
        <f t="shared" si="118"/>
        <v>0</v>
      </c>
      <c r="K366" s="25"/>
      <c r="L366" s="19">
        <f t="shared" ref="L366" si="119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6" t="s">
        <v>4</v>
      </c>
      <c r="D367" s="57"/>
      <c r="E367" s="31"/>
      <c r="F367" s="32">
        <f>F353+F366</f>
        <v>0</v>
      </c>
      <c r="G367" s="32">
        <f t="shared" ref="G367:J367" si="120">G353+G366</f>
        <v>0</v>
      </c>
      <c r="H367" s="32">
        <f t="shared" si="120"/>
        <v>0</v>
      </c>
      <c r="I367" s="32">
        <f t="shared" si="120"/>
        <v>0</v>
      </c>
      <c r="J367" s="32">
        <f t="shared" si="120"/>
        <v>0</v>
      </c>
      <c r="K367" s="32"/>
      <c r="L367" s="32">
        <f t="shared" ref="L367" si="121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2">SUM(H368:H377)</f>
        <v>0</v>
      </c>
      <c r="I378" s="19">
        <f t="shared" si="122"/>
        <v>0</v>
      </c>
      <c r="J378" s="19">
        <f>SUM(J368:J377)</f>
        <v>0</v>
      </c>
      <c r="K378" s="25"/>
      <c r="L378" s="19">
        <f t="shared" ref="L378" si="123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4">SUM(G379:G390)</f>
        <v>0</v>
      </c>
      <c r="H391" s="19">
        <f t="shared" si="124"/>
        <v>0</v>
      </c>
      <c r="I391" s="19">
        <f t="shared" si="124"/>
        <v>0</v>
      </c>
      <c r="J391" s="19">
        <f t="shared" si="124"/>
        <v>0</v>
      </c>
      <c r="K391" s="25"/>
      <c r="L391" s="19">
        <f t="shared" ref="L391" si="125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6" t="s">
        <v>4</v>
      </c>
      <c r="D392" s="57"/>
      <c r="E392" s="31"/>
      <c r="F392" s="32">
        <f>F378+F391</f>
        <v>0</v>
      </c>
      <c r="G392" s="32">
        <f t="shared" ref="G392:J392" si="126">G378+G391</f>
        <v>0</v>
      </c>
      <c r="H392" s="32">
        <f t="shared" si="126"/>
        <v>0</v>
      </c>
      <c r="I392" s="32">
        <f t="shared" si="126"/>
        <v>0</v>
      </c>
      <c r="J392" s="32">
        <f t="shared" si="126"/>
        <v>0</v>
      </c>
      <c r="K392" s="32"/>
      <c r="L392" s="32">
        <f t="shared" ref="L392" si="127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8">SUM(G393:G402)</f>
        <v>0</v>
      </c>
      <c r="H403" s="19">
        <f t="shared" si="128"/>
        <v>0</v>
      </c>
      <c r="I403" s="19">
        <f t="shared" si="128"/>
        <v>0</v>
      </c>
      <c r="J403" s="19">
        <f t="shared" si="128"/>
        <v>0</v>
      </c>
      <c r="K403" s="25"/>
      <c r="L403" s="19">
        <f t="shared" ref="L403" si="129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0">SUM(G404:G415)</f>
        <v>0</v>
      </c>
      <c r="H416" s="19">
        <f t="shared" si="130"/>
        <v>0</v>
      </c>
      <c r="I416" s="19">
        <f t="shared" si="130"/>
        <v>0</v>
      </c>
      <c r="J416" s="19">
        <f t="shared" si="130"/>
        <v>0</v>
      </c>
      <c r="K416" s="25"/>
      <c r="L416" s="19">
        <f t="shared" ref="L416" si="131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6" t="s">
        <v>4</v>
      </c>
      <c r="D417" s="57"/>
      <c r="E417" s="31"/>
      <c r="F417" s="32">
        <f>F403+F416</f>
        <v>0</v>
      </c>
      <c r="G417" s="32">
        <f t="shared" ref="G417:J417" si="132">G403+G416</f>
        <v>0</v>
      </c>
      <c r="H417" s="32">
        <f t="shared" si="132"/>
        <v>0</v>
      </c>
      <c r="I417" s="32">
        <f t="shared" si="132"/>
        <v>0</v>
      </c>
      <c r="J417" s="32">
        <f t="shared" si="132"/>
        <v>0</v>
      </c>
      <c r="K417" s="32"/>
      <c r="L417" s="32">
        <f t="shared" ref="L417" si="133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4">SUM(G418:G425)</f>
        <v>0</v>
      </c>
      <c r="H426" s="19">
        <f t="shared" si="134"/>
        <v>0</v>
      </c>
      <c r="I426" s="19">
        <f t="shared" si="134"/>
        <v>0</v>
      </c>
      <c r="J426" s="19">
        <f t="shared" si="134"/>
        <v>0</v>
      </c>
      <c r="K426" s="25"/>
      <c r="L426" s="19">
        <f t="shared" ref="L426" si="135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6">SUM(G427:G438)</f>
        <v>0</v>
      </c>
      <c r="H439" s="19">
        <f t="shared" si="136"/>
        <v>0</v>
      </c>
      <c r="I439" s="19">
        <f t="shared" si="136"/>
        <v>0</v>
      </c>
      <c r="J439" s="19">
        <f t="shared" si="136"/>
        <v>0</v>
      </c>
      <c r="K439" s="25"/>
      <c r="L439" s="19">
        <f t="shared" ref="L439" si="137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6" t="s">
        <v>4</v>
      </c>
      <c r="D440" s="57"/>
      <c r="E440" s="31"/>
      <c r="F440" s="32">
        <f>F426+F439</f>
        <v>0</v>
      </c>
      <c r="G440" s="32">
        <f t="shared" ref="G440:J440" si="138">G426+G439</f>
        <v>0</v>
      </c>
      <c r="H440" s="32">
        <f t="shared" si="138"/>
        <v>0</v>
      </c>
      <c r="I440" s="32">
        <f t="shared" si="138"/>
        <v>0</v>
      </c>
      <c r="J440" s="32">
        <f t="shared" si="138"/>
        <v>0</v>
      </c>
      <c r="K440" s="32"/>
      <c r="L440" s="32">
        <f t="shared" ref="L440" si="139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0">SUM(G441:G450)</f>
        <v>0</v>
      </c>
      <c r="H451" s="19">
        <f t="shared" si="140"/>
        <v>0</v>
      </c>
      <c r="I451" s="19">
        <f t="shared" si="140"/>
        <v>0</v>
      </c>
      <c r="J451" s="19">
        <f t="shared" si="140"/>
        <v>0</v>
      </c>
      <c r="K451" s="25"/>
      <c r="L451" s="19">
        <f t="shared" ref="L451" si="141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2">SUM(G452:G463)</f>
        <v>0</v>
      </c>
      <c r="H464" s="19">
        <f t="shared" si="142"/>
        <v>0</v>
      </c>
      <c r="I464" s="19">
        <f t="shared" si="142"/>
        <v>0</v>
      </c>
      <c r="J464" s="19">
        <f t="shared" si="142"/>
        <v>0</v>
      </c>
      <c r="K464" s="25"/>
      <c r="L464" s="19">
        <f t="shared" ref="L464" si="143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6" t="s">
        <v>4</v>
      </c>
      <c r="D465" s="57"/>
      <c r="E465" s="31"/>
      <c r="F465" s="32">
        <f>F451+F464</f>
        <v>0</v>
      </c>
      <c r="G465" s="32">
        <f t="shared" ref="G465:J465" si="144">G451+G464</f>
        <v>0</v>
      </c>
      <c r="H465" s="32">
        <f t="shared" si="144"/>
        <v>0</v>
      </c>
      <c r="I465" s="32">
        <f t="shared" si="144"/>
        <v>0</v>
      </c>
      <c r="J465" s="32">
        <f t="shared" si="144"/>
        <v>0</v>
      </c>
      <c r="K465" s="32"/>
      <c r="L465" s="32">
        <f t="shared" ref="L465" si="145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6">SUM(G466:G474)</f>
        <v>0</v>
      </c>
      <c r="H475" s="19">
        <f t="shared" si="146"/>
        <v>0</v>
      </c>
      <c r="I475" s="19">
        <f t="shared" si="146"/>
        <v>0</v>
      </c>
      <c r="J475" s="19">
        <f t="shared" si="146"/>
        <v>0</v>
      </c>
      <c r="K475" s="25"/>
      <c r="L475" s="19">
        <f t="shared" ref="L475" si="147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8">SUM(H476:H487)</f>
        <v>0</v>
      </c>
      <c r="I488" s="19">
        <f t="shared" si="148"/>
        <v>0</v>
      </c>
      <c r="J488" s="19">
        <f t="shared" si="148"/>
        <v>0</v>
      </c>
      <c r="K488" s="25"/>
      <c r="L488" s="19">
        <f t="shared" ref="L488" si="149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6" t="s">
        <v>4</v>
      </c>
      <c r="D489" s="57"/>
      <c r="E489" s="31"/>
      <c r="F489" s="32">
        <f>F475+F488</f>
        <v>0</v>
      </c>
      <c r="G489" s="32">
        <f t="shared" ref="G489:J489" si="150">G475+G488</f>
        <v>0</v>
      </c>
      <c r="H489" s="32">
        <f t="shared" si="150"/>
        <v>0</v>
      </c>
      <c r="I489" s="32">
        <f t="shared" si="150"/>
        <v>0</v>
      </c>
      <c r="J489" s="32">
        <f t="shared" si="150"/>
        <v>0</v>
      </c>
      <c r="K489" s="32"/>
      <c r="L489" s="32">
        <f t="shared" ref="L489" si="151">L475+L488</f>
        <v>0</v>
      </c>
    </row>
    <row r="490" spans="1:12" ht="13.8" thickBot="1" x14ac:dyDescent="0.3">
      <c r="A490" s="27"/>
      <c r="B490" s="28"/>
      <c r="C490" s="61" t="s">
        <v>5</v>
      </c>
      <c r="D490" s="61"/>
      <c r="E490" s="6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1330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141.84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31.5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203.15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24241.71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168.48000000000002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2024-02-09T14:53:03Z</dcterms:modified>
</cp:coreProperties>
</file>